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itb-my.sharepoint.com/personal/c_oconnor_nitb_com/Documents/"/>
    </mc:Choice>
  </mc:AlternateContent>
  <xr:revisionPtr revIDLastSave="0" documentId="8_{7A3663C1-FD99-4FEE-88C6-9CEAA9ACBC7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Sample Economic Calculator " sheetId="6" r:id="rId1"/>
    <sheet name="Sheet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76" i="6" l="1"/>
  <c r="C96" i="6"/>
  <c r="C9" i="6"/>
  <c r="C13" i="6" s="1"/>
  <c r="C17" i="6" s="1"/>
  <c r="C105" i="6"/>
  <c r="C84" i="6"/>
  <c r="C88" i="6" s="1"/>
  <c r="C61" i="6"/>
  <c r="C65" i="6" s="1"/>
  <c r="C31" i="6"/>
  <c r="C35" i="6" s="1"/>
  <c r="C90" i="6" l="1"/>
  <c r="C94" i="6" s="1"/>
  <c r="C98" i="6" s="1"/>
  <c r="C104" i="6" s="1"/>
  <c r="C22" i="6"/>
  <c r="C67" i="6"/>
  <c r="C71" i="6" s="1"/>
  <c r="C78" i="6" l="1"/>
  <c r="C74" i="6"/>
  <c r="C103" i="6" l="1"/>
  <c r="C106" i="6" s="1"/>
  <c r="C108" i="6" s="1"/>
  <c r="C80" i="6"/>
</calcChain>
</file>

<file path=xl/sharedStrings.xml><?xml version="1.0" encoding="utf-8"?>
<sst xmlns="http://schemas.openxmlformats.org/spreadsheetml/2006/main" count="98" uniqueCount="87">
  <si>
    <t>Number of trade stands from outside Northern Ireland</t>
    <phoneticPr fontId="6" type="noConversion"/>
  </si>
  <si>
    <t>30 = 28 * 29</t>
    <phoneticPr fontId="6" type="noConversion"/>
  </si>
  <si>
    <t>34 = 30 + 33</t>
    <phoneticPr fontId="6" type="noConversion"/>
  </si>
  <si>
    <t>35 = (24/22)*100</t>
    <phoneticPr fontId="6" type="noConversion"/>
  </si>
  <si>
    <t>36 = 33 * 35</t>
    <phoneticPr fontId="6" type="noConversion"/>
  </si>
  <si>
    <t>37 = 34 - 36</t>
    <phoneticPr fontId="6" type="noConversion"/>
  </si>
  <si>
    <t>40 = 38 * 39</t>
    <phoneticPr fontId="6" type="noConversion"/>
  </si>
  <si>
    <t>43 = 41* 42</t>
    <phoneticPr fontId="6" type="noConversion"/>
  </si>
  <si>
    <t>Unique Visitors</t>
    <phoneticPr fontId="6" type="noConversion"/>
  </si>
  <si>
    <t>Non local visitors</t>
    <phoneticPr fontId="6" type="noConversion"/>
  </si>
  <si>
    <t>Event specific visitors</t>
    <phoneticPr fontId="6" type="noConversion"/>
  </si>
  <si>
    <t>7 = 5 - 6</t>
    <phoneticPr fontId="6" type="noConversion"/>
  </si>
  <si>
    <t>Number of nights for visitors staying in paid accommodation in Northern Ireland</t>
    <phoneticPr fontId="6" type="noConversion"/>
  </si>
  <si>
    <t>Number of participants</t>
    <phoneticPr fontId="6" type="noConversion"/>
  </si>
  <si>
    <t>8 + 9 + 10 must = 7</t>
    <phoneticPr fontId="6" type="noConversion"/>
  </si>
  <si>
    <t>Breakdown of Participants</t>
    <phoneticPr fontId="6" type="noConversion"/>
  </si>
  <si>
    <t>Revenue leaving NI with non-local traders</t>
    <phoneticPr fontId="6" type="noConversion"/>
  </si>
  <si>
    <t>Visitor Spend:</t>
    <phoneticPr fontId="6" type="noConversion"/>
  </si>
  <si>
    <t>3 = 1 - 2</t>
  </si>
  <si>
    <t>Event specific participants</t>
  </si>
  <si>
    <t>15 = 12 - 14</t>
  </si>
  <si>
    <t>TOTAL NET PARTICIPANT SPEND</t>
    <phoneticPr fontId="6" type="noConversion"/>
  </si>
  <si>
    <t>Total visitor non-accommodation revenue lost</t>
    <phoneticPr fontId="6" type="noConversion"/>
  </si>
  <si>
    <t>NET VISITOR SPEND</t>
    <phoneticPr fontId="6" type="noConversion"/>
  </si>
  <si>
    <t>Total Visitor Spend</t>
    <phoneticPr fontId="6" type="noConversion"/>
  </si>
  <si>
    <t>Total Participant Spend</t>
    <phoneticPr fontId="6" type="noConversion"/>
  </si>
  <si>
    <t>Total Spend outside NI</t>
    <phoneticPr fontId="6" type="noConversion"/>
  </si>
  <si>
    <t>Total Direct Economic Impact</t>
    <phoneticPr fontId="6" type="noConversion"/>
  </si>
  <si>
    <t>Do you subsidise participant costs?</t>
    <phoneticPr fontId="6" type="noConversion"/>
  </si>
  <si>
    <t>Percentage of revenue lost</t>
    <phoneticPr fontId="6" type="noConversion"/>
  </si>
  <si>
    <t>Event Organiser Spend</t>
    <phoneticPr fontId="6" type="noConversion"/>
  </si>
  <si>
    <t>Return on Investment</t>
    <phoneticPr fontId="6" type="noConversion"/>
  </si>
  <si>
    <r>
      <t>Total number of</t>
    </r>
    <r>
      <rPr>
        <sz val="10"/>
        <rFont val="Verdana"/>
        <family val="2"/>
      </rPr>
      <t xml:space="preserve"> visitors</t>
    </r>
    <phoneticPr fontId="6" type="noConversion"/>
  </si>
  <si>
    <t>Participant accommodation spend</t>
    <phoneticPr fontId="6" type="noConversion"/>
  </si>
  <si>
    <t>Visitor non-accommodation spend</t>
    <phoneticPr fontId="6" type="noConversion"/>
  </si>
  <si>
    <t>Participants staying overnight with family and friends</t>
    <phoneticPr fontId="6" type="noConversion"/>
  </si>
  <si>
    <t>16 + 17 + 18 must = 15</t>
    <phoneticPr fontId="6" type="noConversion"/>
  </si>
  <si>
    <t>Total number of trade stands/exhibitions/concessions at your event</t>
    <phoneticPr fontId="6" type="noConversion"/>
  </si>
  <si>
    <t>Number of trade stands with local suppliers</t>
    <phoneticPr fontId="6" type="noConversion"/>
  </si>
  <si>
    <t>Revenue generated for accommodation sector</t>
    <phoneticPr fontId="6" type="noConversion"/>
  </si>
  <si>
    <t>TOTAL VISITOR SPEND</t>
    <phoneticPr fontId="6" type="noConversion"/>
  </si>
  <si>
    <t>Return on Investment</t>
    <phoneticPr fontId="6" type="noConversion"/>
  </si>
  <si>
    <t>Breakdown of Visitors</t>
    <phoneticPr fontId="6" type="noConversion"/>
  </si>
  <si>
    <t>Bednights generated by those staying paid accommodation</t>
    <phoneticPr fontId="6" type="noConversion"/>
  </si>
  <si>
    <t>Day Visits generated</t>
    <phoneticPr fontId="6" type="noConversion"/>
  </si>
  <si>
    <t>Participant Spend:</t>
    <phoneticPr fontId="6" type="noConversion"/>
  </si>
  <si>
    <t>Bednights generated by those staying in paid accommodation</t>
    <phoneticPr fontId="6" type="noConversion"/>
  </si>
  <si>
    <t>Participant day visitors</t>
  </si>
  <si>
    <t>If yes, please enter the total amount of subsidy paid</t>
  </si>
  <si>
    <t>Enter the income for the event</t>
  </si>
  <si>
    <t>Enter the expenditure spent in Northern Ireland</t>
  </si>
  <si>
    <t>Enter the expenditure spent outside Northern Ireland</t>
  </si>
  <si>
    <t>Number of casual visitors</t>
  </si>
  <si>
    <t>Average cost of paid accommodation per night (per person)</t>
  </si>
  <si>
    <t>Average daily spend on non-accommodation items</t>
  </si>
  <si>
    <t>Number of visitors staying overnight in paid accommodation</t>
    <phoneticPr fontId="6" type="noConversion"/>
  </si>
  <si>
    <t>Number of visitors staying overnight with family and friends</t>
    <phoneticPr fontId="6" type="noConversion"/>
  </si>
  <si>
    <t>Number of day visitors</t>
    <phoneticPr fontId="6" type="noConversion"/>
  </si>
  <si>
    <t>Participant non-accommodation spend</t>
    <phoneticPr fontId="6" type="noConversion"/>
  </si>
  <si>
    <t>Yes/No</t>
    <phoneticPr fontId="6" type="noConversion"/>
  </si>
  <si>
    <t>5 = 3/4</t>
  </si>
  <si>
    <t>Visitor Accommodation Details</t>
  </si>
  <si>
    <r>
      <t xml:space="preserve">Participants </t>
    </r>
    <r>
      <rPr>
        <sz val="10"/>
        <color theme="1"/>
        <rFont val="Verdana"/>
        <family val="2"/>
      </rPr>
      <t>staying</t>
    </r>
    <r>
      <rPr>
        <sz val="10"/>
        <rFont val="Verdana"/>
        <family val="2"/>
      </rPr>
      <t xml:space="preserve"> overnight in paid accommodation</t>
    </r>
  </si>
  <si>
    <t>Subtract subsidised participant costs</t>
  </si>
  <si>
    <t>45 = 40 + 43 - 21</t>
  </si>
  <si>
    <t>46 = 37</t>
  </si>
  <si>
    <t>48 = 27</t>
  </si>
  <si>
    <t>28 = 8* 11</t>
  </si>
  <si>
    <t>33 = 31 * 32</t>
  </si>
  <si>
    <t>38 = 16 * 19</t>
  </si>
  <si>
    <t>41 = 15* 13</t>
  </si>
  <si>
    <t>47 = 45</t>
  </si>
  <si>
    <t>Number of days participants will attend</t>
  </si>
  <si>
    <t>Number of days that visitors will attend</t>
  </si>
  <si>
    <t>Number of nights for participants staying in paid accommodation</t>
  </si>
  <si>
    <t>Only fields in yellow are to be completed by the applicant</t>
  </si>
  <si>
    <t>31 = 7 * 4</t>
  </si>
  <si>
    <t>Participant Day Visits generated</t>
  </si>
  <si>
    <r>
      <t xml:space="preserve">Total number of </t>
    </r>
    <r>
      <rPr>
        <sz val="10"/>
        <rFont val="Verdana"/>
        <family val="2"/>
      </rPr>
      <t>visitors that live within the town city where the event takes place</t>
    </r>
  </si>
  <si>
    <t>Total number of participants that live within the town city where the event takes place</t>
  </si>
  <si>
    <t>THIS IS A ECONOMIC RETURN ON INVESTMENT OF TNI MONIES ONLY</t>
  </si>
  <si>
    <t>Awarded from Tourism NI</t>
  </si>
  <si>
    <t>This figure should be the same as that indicated in the PPE form</t>
  </si>
  <si>
    <t>This figure should be the same as that indicated in the PPE form (local area figure)</t>
  </si>
  <si>
    <t>Calculated Return on Investment</t>
  </si>
  <si>
    <t>Tourism Event Funding Programme 2022-23</t>
  </si>
  <si>
    <t>(Tourism NI research figure)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</si>
</sst>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£&quot;#,##0;[Red]\-&quot;£&quot;#,##0"/>
    <numFmt numFmtId="165" formatCode="_(&quot;£&quot;* #,##0.00_);_(&quot;£&quot;* \(#,##0.00\);_(&quot;£&quot;* &quot;-&quot;??_);_(@_)"/>
    <numFmt numFmtId="166" formatCode="&quot;£&quot;#,##0"/>
  </numFmts>
  <fonts count="19" x14ac:knownFonts="1">
    <font>
      <sz val="10"/>
      <name val="Verdana"/>
    </font>
    <font>
      <b/>
      <i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color indexed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color indexed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name val="Verdana"/>
      <family val="2"/>
    </font>
    <font>
      <b/>
      <sz val="9"/>
      <color rgb="FF336699"/>
      <name val="Arial"/>
      <family val="2"/>
    </font>
    <font>
      <sz val="9"/>
      <color theme="1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166" fontId="4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9" fillId="2" borderId="0" xfId="0" applyFont="1" applyFill="1"/>
    <xf numFmtId="166" fontId="9" fillId="2" borderId="2" xfId="0" applyNumberFormat="1" applyFont="1" applyFill="1" applyBorder="1"/>
    <xf numFmtId="166" fontId="3" fillId="0" borderId="0" xfId="0" applyNumberFormat="1" applyFont="1" applyAlignment="1">
      <alignment wrapText="1"/>
    </xf>
    <xf numFmtId="166" fontId="3" fillId="2" borderId="3" xfId="0" applyNumberFormat="1" applyFont="1" applyFill="1" applyBorder="1" applyAlignment="1">
      <alignment wrapText="1"/>
    </xf>
    <xf numFmtId="0" fontId="0" fillId="0" borderId="0" xfId="0" applyAlignment="1">
      <alignment horizontal="left" wrapText="1"/>
    </xf>
    <xf numFmtId="9" fontId="0" fillId="0" borderId="0" xfId="3" applyFont="1" applyAlignment="1">
      <alignment horizontal="right" wrapText="1"/>
    </xf>
    <xf numFmtId="0" fontId="3" fillId="2" borderId="0" xfId="0" applyFont="1" applyFill="1"/>
    <xf numFmtId="166" fontId="3" fillId="2" borderId="1" xfId="0" applyNumberFormat="1" applyFont="1" applyFill="1" applyBorder="1"/>
    <xf numFmtId="0" fontId="8" fillId="0" borderId="0" xfId="0" applyFont="1"/>
    <xf numFmtId="0" fontId="0" fillId="3" borderId="0" xfId="0" applyFill="1" applyAlignment="1">
      <alignment wrapText="1"/>
    </xf>
    <xf numFmtId="0" fontId="8" fillId="2" borderId="0" xfId="0" applyFont="1" applyFill="1"/>
    <xf numFmtId="43" fontId="8" fillId="2" borderId="2" xfId="1" applyFont="1" applyFill="1" applyBorder="1"/>
    <xf numFmtId="0" fontId="9" fillId="2" borderId="4" xfId="0" applyFont="1" applyFill="1" applyBorder="1" applyAlignment="1">
      <alignment horizontal="center" wrapText="1"/>
    </xf>
    <xf numFmtId="3" fontId="4" fillId="0" borderId="0" xfId="0" applyNumberFormat="1" applyFont="1" applyAlignment="1">
      <alignment wrapText="1"/>
    </xf>
    <xf numFmtId="0" fontId="9" fillId="0" borderId="0" xfId="0" applyFont="1" applyAlignment="1">
      <alignment horizontal="center" wrapText="1"/>
    </xf>
    <xf numFmtId="0" fontId="0" fillId="3" borderId="0" xfId="0" applyFill="1" applyAlignment="1">
      <alignment horizontal="right" wrapText="1"/>
    </xf>
    <xf numFmtId="0" fontId="0" fillId="0" borderId="0" xfId="0" applyAlignment="1">
      <alignment horizontal="right"/>
    </xf>
    <xf numFmtId="166" fontId="0" fillId="3" borderId="0" xfId="2" applyNumberFormat="1" applyFont="1" applyFill="1" applyAlignment="1">
      <alignment wrapText="1"/>
    </xf>
    <xf numFmtId="0" fontId="10" fillId="2" borderId="0" xfId="0" applyFont="1" applyFill="1"/>
    <xf numFmtId="166" fontId="10" fillId="2" borderId="0" xfId="0" applyNumberFormat="1" applyFont="1" applyFill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166" fontId="11" fillId="3" borderId="0" xfId="2" applyNumberFormat="1" applyFont="1" applyFill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0" fillId="4" borderId="0" xfId="0" applyNumberFormat="1" applyFill="1"/>
    <xf numFmtId="0" fontId="2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1"/>
  <sheetViews>
    <sheetView tabSelected="1" zoomScale="90" zoomScaleNormal="90" workbookViewId="0">
      <selection activeCell="E13" sqref="E13"/>
    </sheetView>
  </sheetViews>
  <sheetFormatPr defaultColWidth="11" defaultRowHeight="13.5" x14ac:dyDescent="0.3"/>
  <cols>
    <col min="1" max="1" width="5.15234375" customWidth="1"/>
    <col min="2" max="2" width="54.69140625" customWidth="1"/>
    <col min="3" max="3" width="17" customWidth="1"/>
    <col min="4" max="4" width="3.23046875" customWidth="1"/>
    <col min="5" max="5" width="22.3828125" customWidth="1"/>
  </cols>
  <sheetData>
    <row r="2" spans="1:5" ht="17.5" x14ac:dyDescent="0.35">
      <c r="B2" s="15" t="s">
        <v>85</v>
      </c>
      <c r="E2" s="45" t="s">
        <v>81</v>
      </c>
    </row>
    <row r="3" spans="1:5" x14ac:dyDescent="0.3">
      <c r="E3" s="44"/>
    </row>
    <row r="4" spans="1:5" ht="17.5" x14ac:dyDescent="0.35">
      <c r="B4" s="33" t="s">
        <v>42</v>
      </c>
      <c r="C4" s="1"/>
      <c r="D4" s="1"/>
      <c r="E4" t="s">
        <v>75</v>
      </c>
    </row>
    <row r="5" spans="1:5" ht="17.5" x14ac:dyDescent="0.35">
      <c r="B5" s="33"/>
      <c r="C5" s="1"/>
      <c r="D5" s="1"/>
    </row>
    <row r="6" spans="1:5" x14ac:dyDescent="0.3">
      <c r="A6">
        <v>1</v>
      </c>
      <c r="B6" s="1" t="s">
        <v>32</v>
      </c>
      <c r="C6" s="16"/>
      <c r="D6" s="1"/>
      <c r="E6" t="s">
        <v>82</v>
      </c>
    </row>
    <row r="7" spans="1:5" ht="27" x14ac:dyDescent="0.3">
      <c r="A7">
        <v>2</v>
      </c>
      <c r="B7" s="1" t="s">
        <v>78</v>
      </c>
      <c r="C7" s="16"/>
      <c r="D7" s="1"/>
      <c r="E7" t="s">
        <v>83</v>
      </c>
    </row>
    <row r="8" spans="1:5" x14ac:dyDescent="0.3">
      <c r="B8" s="1"/>
      <c r="C8" s="16"/>
      <c r="D8" s="1"/>
    </row>
    <row r="9" spans="1:5" x14ac:dyDescent="0.3">
      <c r="A9">
        <v>3</v>
      </c>
      <c r="B9" s="27" t="s">
        <v>9</v>
      </c>
      <c r="C9" s="27">
        <f>C6-C7</f>
        <v>0</v>
      </c>
      <c r="D9" s="1"/>
      <c r="E9" s="35" t="s">
        <v>18</v>
      </c>
    </row>
    <row r="10" spans="1:5" x14ac:dyDescent="0.3">
      <c r="B10" s="27"/>
      <c r="C10" s="27"/>
      <c r="D10" s="1"/>
      <c r="E10" s="35"/>
    </row>
    <row r="11" spans="1:5" x14ac:dyDescent="0.3">
      <c r="A11">
        <v>4</v>
      </c>
      <c r="B11" s="1" t="s">
        <v>73</v>
      </c>
      <c r="C11" s="16"/>
      <c r="D11" s="1"/>
      <c r="E11" s="35"/>
    </row>
    <row r="12" spans="1:5" x14ac:dyDescent="0.3">
      <c r="B12" s="1"/>
      <c r="C12" s="1"/>
      <c r="D12" s="1"/>
      <c r="E12" s="35"/>
    </row>
    <row r="13" spans="1:5" x14ac:dyDescent="0.3">
      <c r="A13">
        <v>5</v>
      </c>
      <c r="B13" s="27" t="s">
        <v>8</v>
      </c>
      <c r="C13" s="27" t="e">
        <f>C9/C11</f>
        <v>#DIV/0!</v>
      </c>
      <c r="D13" s="1"/>
      <c r="E13" s="35" t="s">
        <v>60</v>
      </c>
    </row>
    <row r="14" spans="1:5" x14ac:dyDescent="0.3">
      <c r="B14" s="1"/>
      <c r="C14" s="1"/>
      <c r="D14" s="1"/>
    </row>
    <row r="15" spans="1:5" x14ac:dyDescent="0.3">
      <c r="A15">
        <v>6</v>
      </c>
      <c r="B15" s="1" t="s">
        <v>52</v>
      </c>
      <c r="C15" s="16"/>
      <c r="D15" s="1"/>
    </row>
    <row r="16" spans="1:5" ht="17.5" x14ac:dyDescent="0.35">
      <c r="B16" s="33"/>
      <c r="C16" s="1"/>
      <c r="D16" s="1"/>
    </row>
    <row r="17" spans="1:6" x14ac:dyDescent="0.3">
      <c r="A17">
        <v>7</v>
      </c>
      <c r="B17" s="27" t="s">
        <v>10</v>
      </c>
      <c r="C17" s="27" t="e">
        <f>C13 - C15</f>
        <v>#DIV/0!</v>
      </c>
      <c r="D17" s="1"/>
      <c r="E17" t="s">
        <v>11</v>
      </c>
    </row>
    <row r="18" spans="1:6" x14ac:dyDescent="0.3">
      <c r="B18" s="1"/>
      <c r="C18" s="1"/>
      <c r="D18" s="1"/>
    </row>
    <row r="19" spans="1:6" ht="17.5" x14ac:dyDescent="0.35">
      <c r="B19" s="33" t="s">
        <v>61</v>
      </c>
      <c r="C19" s="1"/>
      <c r="D19" s="1"/>
    </row>
    <row r="20" spans="1:6" x14ac:dyDescent="0.3">
      <c r="A20">
        <v>8</v>
      </c>
      <c r="B20" s="1" t="s">
        <v>55</v>
      </c>
      <c r="C20" s="16"/>
      <c r="D20" s="1"/>
      <c r="E20" t="s">
        <v>14</v>
      </c>
      <c r="F20" t="s">
        <v>82</v>
      </c>
    </row>
    <row r="21" spans="1:6" x14ac:dyDescent="0.3">
      <c r="A21">
        <v>9</v>
      </c>
      <c r="B21" s="1" t="s">
        <v>56</v>
      </c>
      <c r="C21" s="16"/>
      <c r="D21" s="1"/>
    </row>
    <row r="22" spans="1:6" x14ac:dyDescent="0.3">
      <c r="A22">
        <v>10</v>
      </c>
      <c r="B22" s="1" t="s">
        <v>57</v>
      </c>
      <c r="C22" s="16" t="e">
        <f>C17-C20-C21</f>
        <v>#DIV/0!</v>
      </c>
      <c r="D22" s="1"/>
    </row>
    <row r="23" spans="1:6" ht="27" x14ac:dyDescent="0.3">
      <c r="A23">
        <v>11</v>
      </c>
      <c r="B23" s="28" t="s">
        <v>12</v>
      </c>
      <c r="C23" s="16"/>
      <c r="D23" s="1"/>
      <c r="E23" t="s">
        <v>82</v>
      </c>
    </row>
    <row r="24" spans="1:6" x14ac:dyDescent="0.3">
      <c r="B24" s="3"/>
      <c r="C24" s="1"/>
      <c r="D24" s="1"/>
    </row>
    <row r="25" spans="1:6" x14ac:dyDescent="0.3">
      <c r="B25" s="3"/>
      <c r="C25" s="1"/>
      <c r="D25" s="1"/>
    </row>
    <row r="26" spans="1:6" ht="17.5" x14ac:dyDescent="0.35">
      <c r="B26" s="33" t="s">
        <v>15</v>
      </c>
      <c r="C26" s="1"/>
      <c r="D26" s="1"/>
    </row>
    <row r="27" spans="1:6" x14ac:dyDescent="0.3">
      <c r="A27">
        <v>12</v>
      </c>
      <c r="B27" s="1" t="s">
        <v>13</v>
      </c>
      <c r="C27" s="16"/>
      <c r="D27" s="1"/>
      <c r="E27" t="s">
        <v>82</v>
      </c>
    </row>
    <row r="28" spans="1:6" x14ac:dyDescent="0.3">
      <c r="A28">
        <v>13</v>
      </c>
      <c r="B28" s="1" t="s">
        <v>72</v>
      </c>
      <c r="C28" s="16"/>
      <c r="D28" s="34"/>
    </row>
    <row r="29" spans="1:6" ht="27" x14ac:dyDescent="0.3">
      <c r="A29">
        <v>14</v>
      </c>
      <c r="B29" s="1" t="s">
        <v>79</v>
      </c>
      <c r="C29" s="16"/>
      <c r="D29" s="34"/>
      <c r="E29" t="s">
        <v>83</v>
      </c>
    </row>
    <row r="30" spans="1:6" x14ac:dyDescent="0.3">
      <c r="B30" s="1"/>
      <c r="C30" s="1"/>
      <c r="D30" s="34"/>
    </row>
    <row r="31" spans="1:6" x14ac:dyDescent="0.3">
      <c r="A31" s="35">
        <v>15</v>
      </c>
      <c r="B31" s="36" t="s">
        <v>19</v>
      </c>
      <c r="C31" s="36">
        <f>C27-C29</f>
        <v>0</v>
      </c>
      <c r="D31" s="37"/>
      <c r="E31" s="35" t="s">
        <v>20</v>
      </c>
      <c r="F31" s="30"/>
    </row>
    <row r="32" spans="1:6" x14ac:dyDescent="0.3">
      <c r="B32" s="1"/>
      <c r="C32" s="1"/>
      <c r="D32" s="34"/>
    </row>
    <row r="33" spans="1:6" x14ac:dyDescent="0.3">
      <c r="A33">
        <v>16</v>
      </c>
      <c r="B33" s="38" t="s">
        <v>62</v>
      </c>
      <c r="C33" s="16"/>
      <c r="D33" s="1"/>
      <c r="E33" t="s">
        <v>36</v>
      </c>
      <c r="F33" t="s">
        <v>82</v>
      </c>
    </row>
    <row r="34" spans="1:6" x14ac:dyDescent="0.3">
      <c r="A34">
        <v>17</v>
      </c>
      <c r="B34" s="1" t="s">
        <v>35</v>
      </c>
      <c r="C34" s="16"/>
      <c r="D34" s="1"/>
    </row>
    <row r="35" spans="1:6" x14ac:dyDescent="0.3">
      <c r="A35">
        <v>18</v>
      </c>
      <c r="B35" s="31" t="s">
        <v>47</v>
      </c>
      <c r="C35" s="16">
        <f>C31-C33-C34</f>
        <v>0</v>
      </c>
      <c r="D35" s="1"/>
    </row>
    <row r="36" spans="1:6" x14ac:dyDescent="0.3">
      <c r="B36" s="1"/>
      <c r="C36" s="1"/>
      <c r="D36" s="1"/>
    </row>
    <row r="37" spans="1:6" x14ac:dyDescent="0.3">
      <c r="A37">
        <v>19</v>
      </c>
      <c r="B37" s="39" t="s">
        <v>74</v>
      </c>
      <c r="C37" s="16"/>
      <c r="D37" s="1"/>
      <c r="E37" t="s">
        <v>82</v>
      </c>
    </row>
    <row r="38" spans="1:6" x14ac:dyDescent="0.3">
      <c r="B38" s="1"/>
      <c r="C38" s="1"/>
      <c r="D38" s="1"/>
    </row>
    <row r="39" spans="1:6" x14ac:dyDescent="0.3">
      <c r="A39">
        <v>20</v>
      </c>
      <c r="B39" s="1" t="s">
        <v>28</v>
      </c>
      <c r="C39" s="22" t="s">
        <v>59</v>
      </c>
      <c r="D39" s="1"/>
    </row>
    <row r="40" spans="1:6" x14ac:dyDescent="0.3">
      <c r="A40">
        <v>21</v>
      </c>
      <c r="B40" s="1" t="s">
        <v>48</v>
      </c>
      <c r="C40" s="16"/>
      <c r="D40" s="1"/>
    </row>
    <row r="41" spans="1:6" x14ac:dyDescent="0.3">
      <c r="B41" s="1"/>
      <c r="C41" s="1"/>
      <c r="D41" s="1"/>
    </row>
    <row r="42" spans="1:6" x14ac:dyDescent="0.3">
      <c r="B42" s="3"/>
      <c r="C42" s="1"/>
      <c r="D42" s="1"/>
    </row>
    <row r="43" spans="1:6" ht="17.5" x14ac:dyDescent="0.35">
      <c r="B43" s="33" t="s">
        <v>16</v>
      </c>
      <c r="C43" s="1"/>
      <c r="D43" s="1"/>
    </row>
    <row r="44" spans="1:6" x14ac:dyDescent="0.3">
      <c r="A44">
        <v>22</v>
      </c>
      <c r="B44" s="1" t="s">
        <v>37</v>
      </c>
      <c r="C44" s="16"/>
      <c r="D44" s="1"/>
      <c r="F44" s="23"/>
    </row>
    <row r="45" spans="1:6" x14ac:dyDescent="0.3">
      <c r="A45">
        <v>23</v>
      </c>
      <c r="B45" s="1" t="s">
        <v>38</v>
      </c>
      <c r="C45" s="16"/>
      <c r="D45" s="1"/>
    </row>
    <row r="46" spans="1:6" x14ac:dyDescent="0.3">
      <c r="A46">
        <v>24</v>
      </c>
      <c r="B46" s="1" t="s">
        <v>0</v>
      </c>
      <c r="C46" s="16"/>
      <c r="D46" s="1"/>
    </row>
    <row r="47" spans="1:6" x14ac:dyDescent="0.3">
      <c r="B47" s="34"/>
      <c r="C47" s="34"/>
      <c r="D47" s="34"/>
    </row>
    <row r="48" spans="1:6" x14ac:dyDescent="0.3">
      <c r="B48" s="3"/>
      <c r="C48" s="1"/>
      <c r="D48" s="1"/>
    </row>
    <row r="49" spans="1:5" ht="17.5" x14ac:dyDescent="0.35">
      <c r="B49" s="15" t="s">
        <v>30</v>
      </c>
    </row>
    <row r="50" spans="1:5" x14ac:dyDescent="0.3">
      <c r="A50">
        <v>25</v>
      </c>
      <c r="B50" s="39" t="s">
        <v>49</v>
      </c>
      <c r="C50" s="32"/>
      <c r="D50" s="1"/>
      <c r="E50" s="30"/>
    </row>
    <row r="51" spans="1:5" x14ac:dyDescent="0.3">
      <c r="A51">
        <v>26</v>
      </c>
      <c r="B51" s="1" t="s">
        <v>50</v>
      </c>
      <c r="C51" s="24"/>
      <c r="D51" s="1"/>
    </row>
    <row r="52" spans="1:5" x14ac:dyDescent="0.3">
      <c r="A52">
        <v>27</v>
      </c>
      <c r="B52" s="1" t="s">
        <v>51</v>
      </c>
      <c r="C52" s="24"/>
      <c r="D52" s="1"/>
    </row>
    <row r="53" spans="1:5" x14ac:dyDescent="0.3">
      <c r="B53" s="3"/>
      <c r="C53" s="1"/>
      <c r="D53" s="1"/>
    </row>
    <row r="54" spans="1:5" x14ac:dyDescent="0.3">
      <c r="B54" s="3"/>
      <c r="C54" s="1"/>
      <c r="D54" s="1"/>
    </row>
    <row r="55" spans="1:5" x14ac:dyDescent="0.3">
      <c r="B55" s="3"/>
      <c r="C55" s="1"/>
      <c r="D55" s="1"/>
    </row>
    <row r="56" spans="1:5" ht="14" thickBot="1" x14ac:dyDescent="0.35">
      <c r="B56" s="3"/>
      <c r="C56" s="1"/>
      <c r="D56" s="1"/>
    </row>
    <row r="57" spans="1:5" ht="15.5" thickBot="1" x14ac:dyDescent="0.35">
      <c r="B57" s="19" t="s">
        <v>84</v>
      </c>
      <c r="C57" s="1"/>
      <c r="D57" s="1"/>
    </row>
    <row r="58" spans="1:5" ht="15" x14ac:dyDescent="0.3">
      <c r="B58" s="21"/>
      <c r="C58" s="1"/>
      <c r="D58" s="1"/>
    </row>
    <row r="59" spans="1:5" x14ac:dyDescent="0.3">
      <c r="B59" s="3"/>
      <c r="C59" s="1"/>
      <c r="D59" s="1"/>
    </row>
    <row r="60" spans="1:5" ht="17.5" x14ac:dyDescent="0.35">
      <c r="B60" s="15" t="s">
        <v>17</v>
      </c>
    </row>
    <row r="61" spans="1:5" x14ac:dyDescent="0.3">
      <c r="A61">
        <v>28</v>
      </c>
      <c r="B61" s="4" t="s">
        <v>43</v>
      </c>
      <c r="C61" s="20">
        <f>C20*C23</f>
        <v>0</v>
      </c>
      <c r="D61" s="1"/>
      <c r="E61" s="1" t="s">
        <v>67</v>
      </c>
    </row>
    <row r="62" spans="1:5" x14ac:dyDescent="0.3">
      <c r="B62" s="4"/>
      <c r="C62" s="5"/>
      <c r="D62" s="1"/>
    </row>
    <row r="63" spans="1:5" x14ac:dyDescent="0.3">
      <c r="A63">
        <v>29</v>
      </c>
      <c r="B63" s="4" t="s">
        <v>53</v>
      </c>
      <c r="C63" s="5">
        <v>87</v>
      </c>
      <c r="D63" s="1"/>
      <c r="E63" s="45" t="s">
        <v>86</v>
      </c>
    </row>
    <row r="64" spans="1:5" x14ac:dyDescent="0.3">
      <c r="B64" s="4"/>
      <c r="C64" s="5"/>
      <c r="D64" s="1"/>
    </row>
    <row r="65" spans="1:5" ht="14" thickBot="1" x14ac:dyDescent="0.35">
      <c r="A65">
        <v>30</v>
      </c>
      <c r="B65" s="2" t="s">
        <v>39</v>
      </c>
      <c r="C65" s="10">
        <f>C61*C63</f>
        <v>0</v>
      </c>
      <c r="D65" s="1"/>
      <c r="E65" t="s">
        <v>1</v>
      </c>
    </row>
    <row r="66" spans="1:5" x14ac:dyDescent="0.3">
      <c r="B66" s="6"/>
      <c r="C66" s="9"/>
      <c r="D66" s="1"/>
    </row>
    <row r="67" spans="1:5" x14ac:dyDescent="0.3">
      <c r="A67">
        <v>31</v>
      </c>
      <c r="B67" s="4" t="s">
        <v>44</v>
      </c>
      <c r="C67" s="20" t="e">
        <f>C17*C11</f>
        <v>#DIV/0!</v>
      </c>
      <c r="D67" s="1"/>
      <c r="E67" t="s">
        <v>76</v>
      </c>
    </row>
    <row r="68" spans="1:5" x14ac:dyDescent="0.3">
      <c r="B68" s="4"/>
      <c r="C68" s="5"/>
      <c r="D68" s="1"/>
    </row>
    <row r="69" spans="1:5" x14ac:dyDescent="0.3">
      <c r="A69">
        <v>32</v>
      </c>
      <c r="B69" s="4" t="s">
        <v>54</v>
      </c>
      <c r="C69" s="5">
        <v>36</v>
      </c>
      <c r="D69" s="1"/>
      <c r="E69" s="45" t="s">
        <v>86</v>
      </c>
    </row>
    <row r="70" spans="1:5" x14ac:dyDescent="0.3">
      <c r="B70" s="1"/>
      <c r="C70" s="1"/>
      <c r="D70" s="1"/>
    </row>
    <row r="71" spans="1:5" ht="14" thickBot="1" x14ac:dyDescent="0.35">
      <c r="A71">
        <v>33</v>
      </c>
      <c r="B71" s="2" t="s">
        <v>34</v>
      </c>
      <c r="C71" s="10" t="e">
        <f>C67*C69</f>
        <v>#DIV/0!</v>
      </c>
      <c r="D71" s="1"/>
      <c r="E71" t="s">
        <v>68</v>
      </c>
    </row>
    <row r="72" spans="1:5" x14ac:dyDescent="0.3">
      <c r="B72" s="6"/>
      <c r="C72" s="9"/>
      <c r="D72" s="1"/>
    </row>
    <row r="73" spans="1:5" x14ac:dyDescent="0.3">
      <c r="B73" s="1"/>
      <c r="C73" s="1"/>
      <c r="D73" s="1"/>
    </row>
    <row r="74" spans="1:5" ht="15.5" thickBot="1" x14ac:dyDescent="0.35">
      <c r="A74">
        <v>34</v>
      </c>
      <c r="B74" s="7" t="s">
        <v>40</v>
      </c>
      <c r="C74" s="8" t="e">
        <f>C65+C71</f>
        <v>#DIV/0!</v>
      </c>
      <c r="E74" t="s">
        <v>2</v>
      </c>
    </row>
    <row r="76" spans="1:5" x14ac:dyDescent="0.3">
      <c r="A76">
        <v>35</v>
      </c>
      <c r="B76" s="11" t="s">
        <v>29</v>
      </c>
      <c r="C76" s="12" t="str">
        <f>IF(C44=0,"0",C46/C44)</f>
        <v>0</v>
      </c>
      <c r="E76" t="s">
        <v>3</v>
      </c>
    </row>
    <row r="77" spans="1:5" x14ac:dyDescent="0.3">
      <c r="B77" s="11"/>
      <c r="C77" s="12"/>
      <c r="D77" s="34"/>
    </row>
    <row r="78" spans="1:5" x14ac:dyDescent="0.3">
      <c r="A78">
        <v>36</v>
      </c>
      <c r="B78" s="13" t="s">
        <v>22</v>
      </c>
      <c r="C78" s="14" t="e">
        <f>C71 * C76</f>
        <v>#DIV/0!</v>
      </c>
      <c r="E78" t="s">
        <v>4</v>
      </c>
    </row>
    <row r="80" spans="1:5" ht="15.5" thickBot="1" x14ac:dyDescent="0.35">
      <c r="A80">
        <v>37</v>
      </c>
      <c r="B80" s="7" t="s">
        <v>23</v>
      </c>
      <c r="C80" s="8" t="e">
        <f>C74-C78</f>
        <v>#DIV/0!</v>
      </c>
      <c r="E80" t="s">
        <v>5</v>
      </c>
    </row>
    <row r="83" spans="1:5" ht="17.5" x14ac:dyDescent="0.35">
      <c r="B83" s="15" t="s">
        <v>45</v>
      </c>
      <c r="C83" s="1"/>
      <c r="D83" s="1"/>
    </row>
    <row r="84" spans="1:5" x14ac:dyDescent="0.3">
      <c r="A84">
        <v>38</v>
      </c>
      <c r="B84" s="4" t="s">
        <v>46</v>
      </c>
      <c r="C84" s="4">
        <f>C33*C37</f>
        <v>0</v>
      </c>
      <c r="D84" s="1"/>
      <c r="E84" t="s">
        <v>69</v>
      </c>
    </row>
    <row r="85" spans="1:5" x14ac:dyDescent="0.3">
      <c r="B85" s="1"/>
      <c r="C85" s="1"/>
      <c r="D85" s="1"/>
    </row>
    <row r="86" spans="1:5" x14ac:dyDescent="0.3">
      <c r="A86">
        <v>39</v>
      </c>
      <c r="B86" s="4" t="s">
        <v>53</v>
      </c>
      <c r="C86" s="5">
        <v>87</v>
      </c>
      <c r="D86" s="1"/>
      <c r="E86" s="45" t="s">
        <v>86</v>
      </c>
    </row>
    <row r="87" spans="1:5" x14ac:dyDescent="0.3">
      <c r="B87" s="4"/>
      <c r="C87" s="5"/>
      <c r="D87" s="1"/>
    </row>
    <row r="88" spans="1:5" ht="14" thickBot="1" x14ac:dyDescent="0.35">
      <c r="A88">
        <v>40</v>
      </c>
      <c r="B88" s="2" t="s">
        <v>33</v>
      </c>
      <c r="C88" s="10">
        <f>C84*C86</f>
        <v>0</v>
      </c>
      <c r="D88" s="1"/>
      <c r="E88" t="s">
        <v>6</v>
      </c>
    </row>
    <row r="89" spans="1:5" x14ac:dyDescent="0.3">
      <c r="B89" s="4"/>
      <c r="C89" s="5"/>
      <c r="D89" s="1"/>
    </row>
    <row r="90" spans="1:5" x14ac:dyDescent="0.3">
      <c r="A90">
        <v>41</v>
      </c>
      <c r="B90" s="4" t="s">
        <v>77</v>
      </c>
      <c r="C90" s="20">
        <f>C31*C28</f>
        <v>0</v>
      </c>
      <c r="D90" s="1"/>
      <c r="E90" t="s">
        <v>70</v>
      </c>
    </row>
    <row r="91" spans="1:5" x14ac:dyDescent="0.3">
      <c r="B91" s="4"/>
      <c r="C91" s="5"/>
      <c r="D91" s="1"/>
    </row>
    <row r="92" spans="1:5" x14ac:dyDescent="0.3">
      <c r="A92">
        <v>42</v>
      </c>
      <c r="B92" s="4" t="s">
        <v>54</v>
      </c>
      <c r="C92" s="5">
        <v>36</v>
      </c>
      <c r="D92" s="1"/>
      <c r="E92" s="45" t="s">
        <v>86</v>
      </c>
    </row>
    <row r="93" spans="1:5" x14ac:dyDescent="0.3">
      <c r="B93" s="4"/>
      <c r="C93" s="5"/>
      <c r="D93" s="1"/>
    </row>
    <row r="94" spans="1:5" ht="14" thickBot="1" x14ac:dyDescent="0.35">
      <c r="A94">
        <v>43</v>
      </c>
      <c r="B94" s="2" t="s">
        <v>58</v>
      </c>
      <c r="C94" s="10">
        <f>C90*C92</f>
        <v>0</v>
      </c>
      <c r="D94" s="1"/>
      <c r="E94" t="s">
        <v>7</v>
      </c>
    </row>
    <row r="95" spans="1:5" x14ac:dyDescent="0.3">
      <c r="B95" s="4"/>
      <c r="C95" s="5"/>
      <c r="D95" s="1"/>
      <c r="E95" s="29"/>
    </row>
    <row r="96" spans="1:5" x14ac:dyDescent="0.3">
      <c r="A96">
        <v>44</v>
      </c>
      <c r="B96" s="42" t="s">
        <v>63</v>
      </c>
      <c r="C96">
        <f>C40</f>
        <v>0</v>
      </c>
    </row>
    <row r="97" spans="1:5" x14ac:dyDescent="0.3">
      <c r="B97" s="41"/>
    </row>
    <row r="98" spans="1:5" ht="15.5" thickBot="1" x14ac:dyDescent="0.35">
      <c r="A98">
        <v>45</v>
      </c>
      <c r="B98" s="7" t="s">
        <v>21</v>
      </c>
      <c r="C98" s="8">
        <f>C88+C94-C40</f>
        <v>0</v>
      </c>
      <c r="E98" s="40" t="s">
        <v>64</v>
      </c>
    </row>
    <row r="99" spans="1:5" ht="14" thickTop="1" x14ac:dyDescent="0.3">
      <c r="B99" s="1"/>
      <c r="C99" s="1"/>
      <c r="D99" s="1"/>
    </row>
    <row r="100" spans="1:5" x14ac:dyDescent="0.3">
      <c r="B100" s="1"/>
      <c r="C100" s="1"/>
      <c r="D100" s="1"/>
    </row>
    <row r="102" spans="1:5" ht="17.5" x14ac:dyDescent="0.35">
      <c r="B102" s="15" t="s">
        <v>31</v>
      </c>
    </row>
    <row r="103" spans="1:5" ht="15" x14ac:dyDescent="0.3">
      <c r="A103">
        <v>46</v>
      </c>
      <c r="B103" s="25" t="s">
        <v>24</v>
      </c>
      <c r="C103" s="26" t="e">
        <f>C74-(C71*C76)</f>
        <v>#DIV/0!</v>
      </c>
      <c r="E103" s="40" t="s">
        <v>65</v>
      </c>
    </row>
    <row r="104" spans="1:5" ht="15" x14ac:dyDescent="0.3">
      <c r="A104">
        <v>47</v>
      </c>
      <c r="B104" s="25" t="s">
        <v>25</v>
      </c>
      <c r="C104" s="26">
        <f>C98</f>
        <v>0</v>
      </c>
      <c r="E104" s="40" t="s">
        <v>71</v>
      </c>
    </row>
    <row r="105" spans="1:5" ht="15" x14ac:dyDescent="0.3">
      <c r="A105">
        <v>48</v>
      </c>
      <c r="B105" s="25" t="s">
        <v>26</v>
      </c>
      <c r="C105" s="26">
        <f>C52</f>
        <v>0</v>
      </c>
      <c r="E105" s="40" t="s">
        <v>66</v>
      </c>
    </row>
    <row r="106" spans="1:5" ht="15" x14ac:dyDescent="0.3">
      <c r="A106">
        <v>49</v>
      </c>
      <c r="B106" s="25" t="s">
        <v>27</v>
      </c>
      <c r="C106" s="26" t="e">
        <f>C103+C104-C105</f>
        <v>#DIV/0!</v>
      </c>
    </row>
    <row r="108" spans="1:5" ht="18" thickBot="1" x14ac:dyDescent="0.4">
      <c r="A108">
        <v>50</v>
      </c>
      <c r="B108" s="17" t="s">
        <v>41</v>
      </c>
      <c r="C108" s="18" t="e">
        <f>C106/E3</f>
        <v>#DIV/0!</v>
      </c>
    </row>
    <row r="111" spans="1:5" x14ac:dyDescent="0.3">
      <c r="B111" s="43" t="s">
        <v>80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995069EA66AC49B78B742D5D599C6A" ma:contentTypeVersion="0" ma:contentTypeDescription="Create a new document." ma:contentTypeScope="" ma:versionID="f03181537ef81e89c8ead491de9f0957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EAFB606-609C-4912-83C6-1C56DF730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DF9581-99BB-4190-BB04-2BD872E10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0C8DE0A-CC8C-4411-A0AE-D1CC64A3BA9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Economic Calculator </vt:lpstr>
      <vt:lpstr>Sheet1</vt:lpstr>
    </vt:vector>
  </TitlesOfParts>
  <Company>Turkington Technology Consulting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Economic Calculator</dc:title>
  <dc:creator>Keith Turkington</dc:creator>
  <cp:lastModifiedBy>Caitlin O'Connor</cp:lastModifiedBy>
  <cp:lastPrinted>2019-12-03T11:31:56Z</cp:lastPrinted>
  <dcterms:created xsi:type="dcterms:W3CDTF">2011-08-25T13:00:21Z</dcterms:created>
  <dcterms:modified xsi:type="dcterms:W3CDTF">2022-11-23T10:34:53Z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0x010100F2995069EA66AC49B78B742D5D599C6A</vt:lpwstr>
  </property>
  <property fmtid="{D5CDD505-2E9C-101B-9397-08002B2CF9AE}" pid="3" name="Position">
    <vt:lpwstr>0</vt:lpwstr>
  </property>
</Properties>
</file>